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0490" windowHeight="7530"/>
  </bookViews>
  <sheets>
    <sheet name="BALANCE" sheetId="1" r:id="rId1"/>
  </sheets>
  <definedNames>
    <definedName name="_xlnm.Print_Area" localSheetId="0">BALANCE!$A$1:$G$74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<sst xmlns="http://schemas.openxmlformats.org/spreadsheetml/2006/main" count="70" uniqueCount="46">
  <si>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</si>
  <si>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</si>
  <si>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</si>
  <si>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</si>
  <si>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</si>
  <si>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</si>
  <si>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</si>
  <si>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</si>
  <si>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</si>
  <si>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</si>
  <si>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</si>
  <si>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</si>
  <si>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</si>
  <si>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</si>
  <si>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</si>
  <si>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</si>
  <si>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</si>
  <si>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</si>
  <si>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</si>
  <si>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</si>
  <si>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</si>
  <si>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</si>
  <si>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</si>
  <si>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</si>
  <si>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</si>
  <si>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</si>
  <si>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</si>
  <si>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</si>
  <si>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</si>
  <si>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</si>
  <si>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</si>
  <si>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</si>
  <si>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</si>
  <si>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</si>
  <si>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</si>
  <si>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</si>
  <si>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</si>
  <si>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</si>
  <si>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</si>
  <si>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</si>
  <si>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</si>
  <si>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</si>
  <si>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</si>
  <si>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</si>
  <si>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TECNOLOGICA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</si>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</sst>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66</xdr:row>
      <xdr:rowOff>52917</xdr:rowOff>
    </xdr:from>
    <xdr:to>
      <xdr:col>6</xdr:col>
      <xdr:colOff>1</xdr:colOff>
      <xdr:row>73</xdr:row>
      <xdr:rowOff>183886</xdr:rowOff>
    </xdr:to>
    <xdr:sp macro="" textlink="">
      <xdr:nvSpPr>
        <xdr:cNvPr id="2" name="CuadroTexto 1"/>
        <xdr:cNvSpPr txBox="1"/>
      </xdr:nvSpPr>
      <xdr:spPr>
        <a:xfrm>
          <a:off x="867835" y="15843250"/>
          <a:ext cx="7619999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 </a:t>
          </a:r>
          <a:r>
            <a:rPr lang="es-MX" sz="1100" baseline="0"/>
            <a:t>  ___________________________________  ___________________________________</a:t>
          </a:r>
        </a:p>
        <a:p>
          <a:endParaRPr lang="es-MX" sz="1100" baseline="0"/>
        </a:p>
        <a:p>
          <a:r>
            <a:rPr lang="es-MX" sz="1100" baseline="0"/>
            <a:t>    KAMEL WADIH DAVID ATHIE FLORES            ING. JAIME ALFREDO PRADO OLLERVIDES        C.P. RICARDO GUEVARA VELÁZQUEZ</a:t>
          </a:r>
        </a:p>
        <a:p>
          <a:r>
            <a:rPr lang="es-MX" sz="1100" baseline="0"/>
            <a:t>                           RECTOR                                   SECRETARIO DE ADMINISTRACIÓN Y FINANZAS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A52" zoomScale="90" zoomScaleNormal="90" workbookViewId="0">
      <selection activeCell="C77" sqref="C77"/>
    </sheetView>
  </sheetViews>
  <sheetFormatPr baseColWidth="10" defaultRowHeight="15" x14ac:dyDescent="0.25"/>
  <cols>
    <col min="1" max="1" width="12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54" t="s">
        <v>44</v>
      </c>
      <c r="C2" s="55"/>
      <c r="D2" s="55"/>
      <c r="E2" s="56"/>
    </row>
    <row r="3" spans="2:5" x14ac:dyDescent="0.25">
      <c r="B3" s="57" t="s">
        <v>0</v>
      </c>
      <c r="C3" s="58"/>
      <c r="D3" s="58"/>
      <c r="E3" s="59"/>
    </row>
    <row r="4" spans="2:5" x14ac:dyDescent="0.25">
      <c r="B4" s="60" t="s">
        <v>45</v>
      </c>
      <c r="C4" s="61"/>
      <c r="D4" s="61"/>
      <c r="E4" s="62"/>
    </row>
    <row r="5" spans="2:5" ht="15.75" thickBot="1" x14ac:dyDescent="0.3">
      <c r="B5" s="63" t="s">
        <v>1</v>
      </c>
      <c r="C5" s="64"/>
      <c r="D5" s="64"/>
      <c r="E5" s="65"/>
    </row>
    <row r="6" spans="2:5" x14ac:dyDescent="0.25">
      <c r="B6" s="50" t="s">
        <v>2</v>
      </c>
      <c r="C6" s="3" t="s">
        <v>3</v>
      </c>
      <c r="D6" s="66" t="s">
        <v>4</v>
      </c>
      <c r="E6" s="3" t="s">
        <v>5</v>
      </c>
    </row>
    <row r="7" spans="2:5" ht="15.75" thickBot="1" x14ac:dyDescent="0.3">
      <c r="B7" s="51"/>
      <c r="C7" s="4" t="s">
        <v>6</v>
      </c>
      <c r="D7" s="67"/>
      <c r="E7" s="4" t="s">
        <v>7</v>
      </c>
    </row>
    <row r="8" spans="2:5" x14ac:dyDescent="0.25">
      <c r="B8" s="27" t="s">
        <v>8</v>
      </c>
      <c r="C8" s="5">
        <f>SUM(C9:C11)</f>
        <v>38690983</v>
      </c>
      <c r="D8" s="5">
        <f t="shared" ref="D8:E8" si="0">SUM(D9:D11)</f>
        <v>50673825.529999994</v>
      </c>
      <c r="E8" s="5">
        <f t="shared" si="0"/>
        <v>50673825.529999994</v>
      </c>
    </row>
    <row r="9" spans="2:5" x14ac:dyDescent="0.25">
      <c r="B9" s="28" t="s">
        <v>9</v>
      </c>
      <c r="C9" s="42">
        <v>38690983</v>
      </c>
      <c r="D9" s="44">
        <v>47380215.159999996</v>
      </c>
      <c r="E9" s="46">
        <v>47380215.159999996</v>
      </c>
    </row>
    <row r="10" spans="2:5" x14ac:dyDescent="0.25">
      <c r="B10" s="28" t="s">
        <v>10</v>
      </c>
      <c r="C10" s="33">
        <v>0</v>
      </c>
      <c r="D10" s="44">
        <v>3293610.37</v>
      </c>
      <c r="E10" s="46">
        <v>3293610.37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175842131</v>
      </c>
      <c r="D12" s="5">
        <f>SUM(D13+D14)</f>
        <v>192699545.22999999</v>
      </c>
      <c r="E12" s="5">
        <f>SUM(E13+E14)</f>
        <v>186934116.28</v>
      </c>
    </row>
    <row r="13" spans="2:5" ht="24" x14ac:dyDescent="0.25">
      <c r="B13" s="28" t="s">
        <v>13</v>
      </c>
      <c r="C13" s="43">
        <v>111841642</v>
      </c>
      <c r="D13" s="45">
        <v>115360754.66</v>
      </c>
      <c r="E13" s="47">
        <v>110550546.3</v>
      </c>
    </row>
    <row r="14" spans="2:5" ht="24" x14ac:dyDescent="0.25">
      <c r="B14" s="28" t="s">
        <v>14</v>
      </c>
      <c r="C14" s="43">
        <v>64000489</v>
      </c>
      <c r="D14" s="45">
        <v>77338790.569999993</v>
      </c>
      <c r="E14" s="47">
        <v>76383569.980000004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-137151148</v>
      </c>
      <c r="D18" s="5">
        <f t="shared" ref="D18:E18" si="2">D8-D12+D15</f>
        <v>-142025719.69999999</v>
      </c>
      <c r="E18" s="5">
        <f t="shared" si="2"/>
        <v>-136260290.75</v>
      </c>
    </row>
    <row r="19" spans="2:5" ht="24" x14ac:dyDescent="0.25">
      <c r="B19" s="27" t="s">
        <v>19</v>
      </c>
      <c r="C19" s="5">
        <f>C18-C11</f>
        <v>-137151148</v>
      </c>
      <c r="D19" s="5">
        <f t="shared" ref="D19:E19" si="3">D18-D11</f>
        <v>-142025719.69999999</v>
      </c>
      <c r="E19" s="5">
        <f t="shared" si="3"/>
        <v>-136260290.75</v>
      </c>
    </row>
    <row r="20" spans="2:5" ht="24.75" thickBot="1" x14ac:dyDescent="0.3">
      <c r="B20" s="29" t="s">
        <v>20</v>
      </c>
      <c r="C20" s="7">
        <f>C19-C15</f>
        <v>-137151148</v>
      </c>
      <c r="D20" s="7">
        <f t="shared" ref="D20:E20" si="4">D19-D15</f>
        <v>-142025719.69999999</v>
      </c>
      <c r="E20" s="7">
        <f t="shared" si="4"/>
        <v>-136260290.75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-137151148</v>
      </c>
      <c r="D27" s="5">
        <f t="shared" ref="D27:E27" si="6">D20+D24</f>
        <v>-142025719.69999999</v>
      </c>
      <c r="E27" s="5">
        <f t="shared" si="6"/>
        <v>-136260290.75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0" t="s">
        <v>21</v>
      </c>
      <c r="C31" s="50" t="s">
        <v>28</v>
      </c>
      <c r="D31" s="50" t="s">
        <v>4</v>
      </c>
      <c r="E31" s="19" t="s">
        <v>5</v>
      </c>
    </row>
    <row r="32" spans="2:5" ht="15.75" thickBot="1" x14ac:dyDescent="0.3">
      <c r="B32" s="51"/>
      <c r="C32" s="51"/>
      <c r="D32" s="51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2" t="s">
        <v>35</v>
      </c>
      <c r="C39" s="48">
        <f>C33-C36</f>
        <v>0</v>
      </c>
      <c r="D39" s="48">
        <f t="shared" ref="D39:E39" si="9">D33-D36</f>
        <v>0</v>
      </c>
      <c r="E39" s="48">
        <f t="shared" si="9"/>
        <v>0</v>
      </c>
    </row>
    <row r="40" spans="2:5" ht="15.75" thickBot="1" x14ac:dyDescent="0.3">
      <c r="B40" s="53"/>
      <c r="C40" s="49"/>
      <c r="D40" s="49"/>
      <c r="E40" s="49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0" t="s">
        <v>21</v>
      </c>
      <c r="C43" s="19" t="s">
        <v>3</v>
      </c>
      <c r="D43" s="50" t="s">
        <v>4</v>
      </c>
      <c r="E43" s="19" t="s">
        <v>5</v>
      </c>
    </row>
    <row r="44" spans="2:5" ht="15.75" thickBot="1" x14ac:dyDescent="0.3">
      <c r="B44" s="51"/>
      <c r="C44" s="20" t="s">
        <v>22</v>
      </c>
      <c r="D44" s="51"/>
      <c r="E44" s="20" t="s">
        <v>23</v>
      </c>
    </row>
    <row r="45" spans="2:5" x14ac:dyDescent="0.25">
      <c r="B45" s="15" t="s">
        <v>36</v>
      </c>
      <c r="C45" s="22">
        <f>C9</f>
        <v>38690983</v>
      </c>
      <c r="D45" s="22">
        <f t="shared" ref="D45:E45" si="10">D9</f>
        <v>47380215.159999996</v>
      </c>
      <c r="E45" s="22">
        <f t="shared" si="10"/>
        <v>47380215.159999996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111841642</v>
      </c>
      <c r="D49" s="22">
        <f t="shared" ref="D49:E49" si="14">D13</f>
        <v>115360754.66</v>
      </c>
      <c r="E49" s="22">
        <f t="shared" si="14"/>
        <v>110550546.3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-73150659</v>
      </c>
      <c r="D51" s="21">
        <f t="shared" ref="D51:E51" si="16">D45+D46-D49+D50</f>
        <v>-67980539.5</v>
      </c>
      <c r="E51" s="21">
        <f t="shared" si="16"/>
        <v>-63170331.140000001</v>
      </c>
      <c r="F51" s="25"/>
    </row>
    <row r="52" spans="2:6" ht="24.75" thickBot="1" x14ac:dyDescent="0.3">
      <c r="B52" s="27" t="s">
        <v>39</v>
      </c>
      <c r="C52" s="21">
        <f>C51-C46</f>
        <v>-73150659</v>
      </c>
      <c r="D52" s="21">
        <f t="shared" ref="D52:E52" si="17">D51-D46</f>
        <v>-67980539.5</v>
      </c>
      <c r="E52" s="21">
        <f t="shared" si="17"/>
        <v>-63170331.140000001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0" t="s">
        <v>21</v>
      </c>
      <c r="C55" s="50" t="s">
        <v>28</v>
      </c>
      <c r="D55" s="50" t="s">
        <v>4</v>
      </c>
      <c r="E55" s="19" t="s">
        <v>5</v>
      </c>
    </row>
    <row r="56" spans="2:6" ht="15.75" thickBot="1" x14ac:dyDescent="0.3">
      <c r="B56" s="51"/>
      <c r="C56" s="51"/>
      <c r="D56" s="51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3293610.37</v>
      </c>
      <c r="E57" s="22">
        <f t="shared" si="18"/>
        <v>3293610.37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64000489</v>
      </c>
      <c r="D61" s="22">
        <f t="shared" ref="D61:E61" si="22">D14</f>
        <v>77338790.569999993</v>
      </c>
      <c r="E61" s="22">
        <f t="shared" si="22"/>
        <v>76383569.980000004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-64000489</v>
      </c>
      <c r="D63" s="21">
        <f t="shared" ref="D63:E63" si="24">D57+D58-D61+D62</f>
        <v>-74045180.199999988</v>
      </c>
      <c r="E63" s="21">
        <f t="shared" si="24"/>
        <v>-73089959.609999999</v>
      </c>
    </row>
    <row r="64" spans="2:6" ht="24.75" thickBot="1" x14ac:dyDescent="0.3">
      <c r="B64" s="29" t="s">
        <v>43</v>
      </c>
      <c r="C64" s="32">
        <f>C63-C58</f>
        <v>-64000489</v>
      </c>
      <c r="D64" s="32">
        <f t="shared" ref="D64:E64" si="25">D63-D58</f>
        <v>-74045180.199999988</v>
      </c>
      <c r="E64" s="32">
        <f t="shared" si="25"/>
        <v>-73089959.609999999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74803149606299213" bottom="0.74803149606299213" header="0.31496062992125984" footer="0.31496062992125984"/>
  <pageSetup scale="73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2025-01-29T19:48:02Z</cp:lastPrinted>
  <dcterms:created xsi:type="dcterms:W3CDTF">2020-01-08T20:37:56Z</dcterms:created>
  <dcterms:modified xsi:type="dcterms:W3CDTF">2025-01-29T19:48:06Z</dcterms:modified>
</cp:coreProperties>
</file>